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8" activeTab="2" xr2:uid="{00000000-000D-0000-FFFF-FFFF00000000}"/>
  </bookViews>
  <sheets>
    <sheet name="مقدمة" sheetId="5" r:id="rId1"/>
    <sheet name="عمارة - مثال" sheetId="1" r:id="rId2"/>
    <sheet name="عمارة - امثلة" sheetId="6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D11" i="1"/>
  <c r="D9" i="1"/>
  <c r="D7" i="1"/>
  <c r="E17" i="5"/>
  <c r="F13" i="5"/>
  <c r="F12" i="5"/>
  <c r="F11" i="5"/>
  <c r="H48" i="6" l="1"/>
  <c r="H50" i="6" s="1"/>
  <c r="H51" i="6" s="1"/>
  <c r="H43" i="6"/>
  <c r="H45" i="6" s="1"/>
  <c r="D32" i="6"/>
  <c r="D34" i="6" s="1"/>
  <c r="D30" i="6"/>
  <c r="H29" i="6"/>
  <c r="H31" i="6" s="1"/>
  <c r="H32" i="6" s="1"/>
  <c r="H26" i="6"/>
  <c r="H24" i="6"/>
  <c r="D17" i="6"/>
  <c r="D19" i="6" s="1"/>
  <c r="H12" i="6"/>
  <c r="H13" i="6" s="1"/>
  <c r="H10" i="6"/>
  <c r="H7" i="6"/>
  <c r="D7" i="6"/>
  <c r="D9" i="6" s="1"/>
  <c r="D11" i="6" s="1"/>
  <c r="D21" i="6" l="1"/>
  <c r="D22" i="6"/>
  <c r="D24" i="6" s="1"/>
  <c r="H15" i="6"/>
  <c r="H16" i="6" s="1"/>
  <c r="H18" i="6" s="1"/>
  <c r="H34" i="6"/>
  <c r="H35" i="6"/>
  <c r="H37" i="6" s="1"/>
  <c r="H53" i="6"/>
  <c r="H54" i="6" s="1"/>
  <c r="H56" i="6" s="1"/>
  <c r="D35" i="6"/>
  <c r="D37" i="6" s="1"/>
</calcChain>
</file>

<file path=xl/sharedStrings.xml><?xml version="1.0" encoding="utf-8"?>
<sst xmlns="http://schemas.openxmlformats.org/spreadsheetml/2006/main" count="241" uniqueCount="64">
  <si>
    <t>النماذج المالية للتقييم بطريقة الرسملة</t>
  </si>
  <si>
    <t>البند</t>
  </si>
  <si>
    <t>القيمة</t>
  </si>
  <si>
    <t>الوحدة</t>
  </si>
  <si>
    <t>متوسط ايجار الوحدة</t>
  </si>
  <si>
    <t>اجمالي عدد الوحدات</t>
  </si>
  <si>
    <t>عدد الوحدات المستأجرة</t>
  </si>
  <si>
    <t>الدخل الفعال</t>
  </si>
  <si>
    <t>مصروفات التشغيل و الصيانة</t>
  </si>
  <si>
    <t>صافي الدخل</t>
  </si>
  <si>
    <t>معامل الرسملة</t>
  </si>
  <si>
    <t>القيمة السوقية</t>
  </si>
  <si>
    <t>وحدة</t>
  </si>
  <si>
    <t>ريال / سنويا</t>
  </si>
  <si>
    <t>%</t>
  </si>
  <si>
    <t>ريال</t>
  </si>
  <si>
    <t>عمارة سكنية 1</t>
  </si>
  <si>
    <t>عمارة سكنية 2</t>
  </si>
  <si>
    <t>نسبة مصروفات التشغيل و الصيانة</t>
  </si>
  <si>
    <t>اجمالي عدد الوحدات السكني</t>
  </si>
  <si>
    <t>الدخل الفعال للوحدات السكنية</t>
  </si>
  <si>
    <t>عدد المعارض</t>
  </si>
  <si>
    <t>عدد المعارض المستأجرة</t>
  </si>
  <si>
    <t>متوسط ايجار المعرض</t>
  </si>
  <si>
    <t>مجمل دخل المعارض</t>
  </si>
  <si>
    <t>معرض</t>
  </si>
  <si>
    <t>الدخل الفعال للعقار</t>
  </si>
  <si>
    <t>عمارة سكني تجاري 1</t>
  </si>
  <si>
    <t>عمارة سكني تجاري 2</t>
  </si>
  <si>
    <t>نسبة الاشغال</t>
  </si>
  <si>
    <t>ريال / م2</t>
  </si>
  <si>
    <t>المساحة التأجيرية للمعارض</t>
  </si>
  <si>
    <t>المساحة المستأجرة للمعارض</t>
  </si>
  <si>
    <t>عمارة سكني تجاري 3</t>
  </si>
  <si>
    <t>مجمل الدخل للمعارض</t>
  </si>
  <si>
    <t>مجمل الدخل للوحدات السكنية</t>
  </si>
  <si>
    <t>عمارة سكنية 3</t>
  </si>
  <si>
    <t>مجمل دخل الوحدات السكنية</t>
  </si>
  <si>
    <t>متوسط ايجار المتر</t>
  </si>
  <si>
    <t>متى تستخدم طريقة الرسملة ؟</t>
  </si>
  <si>
    <t>حول طريقة الرسملة</t>
  </si>
  <si>
    <t>اذا رأي المقييم ان دخل العقار سيكون مستقر مستقبلا</t>
  </si>
  <si>
    <t>ما هي الفكرة وراء طريقة الرسملة ؟</t>
  </si>
  <si>
    <t>محاكاة مبيعات السوق للعقارات ذات الدخل المستقر</t>
  </si>
  <si>
    <t>عقار مباع</t>
  </si>
  <si>
    <t>سعر البيع</t>
  </si>
  <si>
    <t>العائد على المشتري</t>
  </si>
  <si>
    <t>عقار 1</t>
  </si>
  <si>
    <t>عقار 2</t>
  </si>
  <si>
    <t>عقار 3</t>
  </si>
  <si>
    <t>العقار موضوع التقييم</t>
  </si>
  <si>
    <t>حساب القيمة</t>
  </si>
  <si>
    <t>ما هي خطوات تطبيق طريقة الرسملة ؟</t>
  </si>
  <si>
    <t>التأكد من ان العقار ذو دخل مستقر</t>
  </si>
  <si>
    <t>حساب صافي دخل العقار السوقي</t>
  </si>
  <si>
    <t>تطبيق معدل الرسملة للوصول للقيمة السوقية</t>
  </si>
  <si>
    <t>سؤال المستثمرين عن العائد المستهدف عند شراء عقارات مشابه</t>
  </si>
  <si>
    <t>تحديد المدى المناسب لمعامل الرسملة</t>
  </si>
  <si>
    <t>جمع بيانات المبيعات التجارية ( صافي الدخل و سعر البيع )</t>
  </si>
  <si>
    <t>جمع بيانات عن العوائد بالمشاريع المشابه القائمة</t>
  </si>
  <si>
    <t>تحديد معدل الرسملة المناسب للعقار موضوع التقييم</t>
  </si>
  <si>
    <t xml:space="preserve">عمارة سكنية </t>
  </si>
  <si>
    <t>مقدمة حول طريقة الرسملة</t>
  </si>
  <si>
    <t xml:space="preserve">ريال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</si>
</sst>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"/>
    <numFmt numFmtId="165" formatCode="0.00%;\(0.00%\);\-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2"/>
    </xf>
    <xf numFmtId="166" fontId="3" fillId="0" borderId="1" xfId="1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689610</xdr:colOff>
      <xdr:row>1</xdr:row>
      <xdr:rowOff>106680</xdr:rowOff>
    </xdr:from>
    <xdr:to>
      <xdr:col>9</xdr:col>
      <xdr:colOff>641262</xdr:colOff>
      <xdr:row>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601047-2026-4857-9443-354470DBB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3057488" y="289560"/>
          <a:ext cx="1788072" cy="9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64770</xdr:rowOff>
    </xdr:from>
    <xdr:to>
      <xdr:col>15</xdr:col>
      <xdr:colOff>370752</xdr:colOff>
      <xdr:row>5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DDCABF-3251-4727-8EB2-DB511C6C8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9464658" y="64770"/>
          <a:ext cx="1788072" cy="9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1</xdr:row>
      <xdr:rowOff>91440</xdr:rowOff>
    </xdr:from>
    <xdr:to>
      <xdr:col>14</xdr:col>
      <xdr:colOff>85002</xdr:colOff>
      <xdr:row>6</xdr:row>
      <xdr:rowOff>156210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F1F816-DCBC-4FCF-8ABE-B9335D396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0394298" y="274320"/>
          <a:ext cx="1788072" cy="9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F3B7-1ECA-49EC-88F4-369FED68B8BB}">
  <dimension ref="A1:F27"/>
  <sheetViews>
    <sheetView showGridLines="0" rightToLeft="1" zoomScaleNormal="100" workbookViewId="0">
      <selection activeCell="A27" sqref="A27"/>
    </sheetView>
  </sheetViews>
  <sheetFormatPr defaultColWidth="8.89453125" defaultRowHeight="14.4" x14ac:dyDescent="0.55000000000000004"/>
  <cols>
    <col min="1" max="2" width="2.89453125" style="3" customWidth="1"/>
    <col min="3" max="3" width="23.5234375" style="2" bestFit="1" customWidth="1"/>
    <col min="4" max="7" width="15.3671875" style="1" customWidth="1"/>
    <col min="8" max="9" width="12.68359375" style="1" customWidth="1"/>
    <col min="10" max="16384" width="8.89453125" style="1"/>
  </cols>
  <sheetData>
    <row r="1" spans="1:6" x14ac:dyDescent="0.55000000000000004">
      <c r="A1" s="3" t="s">
        <v>62</v>
      </c>
    </row>
    <row r="3" spans="1:6" x14ac:dyDescent="0.55000000000000004">
      <c r="A3" s="3" t="s">
        <v>40</v>
      </c>
    </row>
    <row r="4" spans="1:6" x14ac:dyDescent="0.55000000000000004">
      <c r="B4" s="3" t="s">
        <v>39</v>
      </c>
    </row>
    <row r="5" spans="1:6" x14ac:dyDescent="0.55000000000000004">
      <c r="C5" s="2" t="s">
        <v>41</v>
      </c>
    </row>
    <row r="7" spans="1:6" x14ac:dyDescent="0.55000000000000004">
      <c r="B7" s="3" t="s">
        <v>42</v>
      </c>
    </row>
    <row r="8" spans="1:6" x14ac:dyDescent="0.55000000000000004">
      <c r="C8" s="2" t="s">
        <v>43</v>
      </c>
    </row>
    <row r="10" spans="1:6" x14ac:dyDescent="0.55000000000000004">
      <c r="C10" s="2" t="s">
        <v>44</v>
      </c>
      <c r="D10" s="1" t="s">
        <v>9</v>
      </c>
      <c r="E10" s="1" t="s">
        <v>45</v>
      </c>
      <c r="F10" s="1" t="s">
        <v>46</v>
      </c>
    </row>
    <row r="11" spans="1:6" x14ac:dyDescent="0.55000000000000004">
      <c r="C11" s="2" t="s">
        <v>47</v>
      </c>
      <c r="D11" s="16">
        <v>10</v>
      </c>
      <c r="E11" s="16">
        <v>90</v>
      </c>
      <c r="F11" s="15">
        <f>D11/E11</f>
        <v>0.1111111111111111</v>
      </c>
    </row>
    <row r="12" spans="1:6" x14ac:dyDescent="0.55000000000000004">
      <c r="C12" s="2" t="s">
        <v>48</v>
      </c>
      <c r="D12" s="16">
        <v>12</v>
      </c>
      <c r="E12" s="16">
        <v>100</v>
      </c>
      <c r="F12" s="15">
        <f>D12/E12</f>
        <v>0.12</v>
      </c>
    </row>
    <row r="13" spans="1:6" x14ac:dyDescent="0.55000000000000004">
      <c r="C13" s="2" t="s">
        <v>49</v>
      </c>
      <c r="D13" s="16">
        <v>15</v>
      </c>
      <c r="E13" s="16">
        <v>120</v>
      </c>
      <c r="F13" s="15">
        <f>D13/E13</f>
        <v>0.125</v>
      </c>
    </row>
    <row r="16" spans="1:6" x14ac:dyDescent="0.55000000000000004">
      <c r="C16" s="1"/>
      <c r="D16" s="1" t="s">
        <v>9</v>
      </c>
      <c r="E16" s="1" t="s">
        <v>51</v>
      </c>
      <c r="F16" s="1" t="s">
        <v>10</v>
      </c>
    </row>
    <row r="17" spans="2:6" x14ac:dyDescent="0.55000000000000004">
      <c r="C17" s="2" t="s">
        <v>50</v>
      </c>
      <c r="D17" s="16">
        <v>10</v>
      </c>
      <c r="E17" s="18">
        <f>D17/F17</f>
        <v>86.956521739130437</v>
      </c>
      <c r="F17" s="17">
        <v>0.115</v>
      </c>
    </row>
    <row r="19" spans="2:6" x14ac:dyDescent="0.55000000000000004">
      <c r="B19" s="3" t="s">
        <v>52</v>
      </c>
    </row>
    <row r="20" spans="2:6" x14ac:dyDescent="0.55000000000000004">
      <c r="B20" s="3">
        <v>1</v>
      </c>
      <c r="C20" s="19" t="s">
        <v>53</v>
      </c>
    </row>
    <row r="21" spans="2:6" x14ac:dyDescent="0.55000000000000004">
      <c r="B21" s="3">
        <v>2</v>
      </c>
      <c r="C21" s="19" t="s">
        <v>54</v>
      </c>
    </row>
    <row r="22" spans="2:6" x14ac:dyDescent="0.55000000000000004">
      <c r="B22" s="3">
        <v>3</v>
      </c>
      <c r="C22" s="19" t="s">
        <v>58</v>
      </c>
    </row>
    <row r="23" spans="2:6" x14ac:dyDescent="0.55000000000000004">
      <c r="B23" s="3">
        <v>4</v>
      </c>
      <c r="C23" s="19" t="s">
        <v>59</v>
      </c>
    </row>
    <row r="24" spans="2:6" x14ac:dyDescent="0.55000000000000004">
      <c r="B24" s="3">
        <v>5</v>
      </c>
      <c r="C24" s="19" t="s">
        <v>56</v>
      </c>
    </row>
    <row r="25" spans="2:6" x14ac:dyDescent="0.55000000000000004">
      <c r="B25" s="3">
        <v>6</v>
      </c>
      <c r="C25" s="19" t="s">
        <v>57</v>
      </c>
    </row>
    <row r="26" spans="2:6" x14ac:dyDescent="0.55000000000000004">
      <c r="B26" s="3">
        <v>7</v>
      </c>
      <c r="C26" s="19" t="s">
        <v>60</v>
      </c>
    </row>
    <row r="27" spans="2:6" x14ac:dyDescent="0.55000000000000004">
      <c r="B27" s="3">
        <v>8</v>
      </c>
      <c r="C27" s="19" t="s">
        <v>55</v>
      </c>
    </row>
  </sheetData>
  <pageMargins left="0.7" right="0.7" top="0.75" bottom="0.75" header="0.3" footer="0.3"/>
  <pageSetup paperSize="9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showGridLines="0" rightToLeft="1" workbookViewId="0">
      <selection activeCell="H21" sqref="H21"/>
    </sheetView>
  </sheetViews>
  <sheetFormatPr defaultColWidth="8.89453125" defaultRowHeight="14.4" x14ac:dyDescent="0.55000000000000004"/>
  <cols>
    <col min="1" max="2" width="2.89453125" style="3" customWidth="1"/>
    <col min="3" max="3" width="23.5234375" style="2" bestFit="1" customWidth="1"/>
    <col min="4" max="5" width="12.68359375" style="1" customWidth="1"/>
    <col min="6" max="16384" width="8.89453125" style="1"/>
  </cols>
  <sheetData>
    <row r="1" spans="1:5" x14ac:dyDescent="0.55000000000000004">
      <c r="A1" s="3" t="s">
        <v>0</v>
      </c>
    </row>
    <row r="2" spans="1:5" x14ac:dyDescent="0.55000000000000004">
      <c r="C2" s="3" t="s">
        <v>61</v>
      </c>
    </row>
    <row r="3" spans="1:5" x14ac:dyDescent="0.55000000000000004">
      <c r="C3" s="4" t="s">
        <v>1</v>
      </c>
      <c r="D3" s="5" t="s">
        <v>2</v>
      </c>
      <c r="E3" s="5" t="s">
        <v>3</v>
      </c>
    </row>
    <row r="4" spans="1:5" x14ac:dyDescent="0.55000000000000004">
      <c r="C4" s="6" t="s">
        <v>5</v>
      </c>
      <c r="D4" s="7">
        <v>15</v>
      </c>
      <c r="E4" s="8" t="s">
        <v>12</v>
      </c>
    </row>
    <row r="5" spans="1:5" x14ac:dyDescent="0.55000000000000004">
      <c r="C5" s="6" t="s">
        <v>6</v>
      </c>
      <c r="D5" s="7">
        <v>12</v>
      </c>
      <c r="E5" s="8" t="s">
        <v>12</v>
      </c>
    </row>
    <row r="6" spans="1:5" x14ac:dyDescent="0.55000000000000004">
      <c r="C6" s="6" t="s">
        <v>4</v>
      </c>
      <c r="D6" s="7">
        <v>15000</v>
      </c>
      <c r="E6" s="8" t="s">
        <v>13</v>
      </c>
    </row>
    <row r="7" spans="1:5" x14ac:dyDescent="0.55000000000000004">
      <c r="C7" s="9" t="s">
        <v>7</v>
      </c>
      <c r="D7" s="10">
        <f>D6*D5</f>
        <v>180000</v>
      </c>
      <c r="E7" s="10" t="s">
        <v>13</v>
      </c>
    </row>
    <row r="8" spans="1:5" x14ac:dyDescent="0.55000000000000004">
      <c r="C8" s="6" t="s">
        <v>8</v>
      </c>
      <c r="D8" s="7">
        <v>15000</v>
      </c>
      <c r="E8" s="8" t="s">
        <v>13</v>
      </c>
    </row>
    <row r="9" spans="1:5" x14ac:dyDescent="0.55000000000000004">
      <c r="C9" s="9" t="s">
        <v>9</v>
      </c>
      <c r="D9" s="10">
        <f>D7-D8</f>
        <v>165000</v>
      </c>
      <c r="E9" s="10" t="s">
        <v>13</v>
      </c>
    </row>
    <row r="10" spans="1:5" x14ac:dyDescent="0.55000000000000004">
      <c r="C10" s="6" t="s">
        <v>10</v>
      </c>
      <c r="D10" s="11">
        <v>0.08</v>
      </c>
      <c r="E10" s="8" t="s">
        <v>14</v>
      </c>
    </row>
    <row r="11" spans="1:5" x14ac:dyDescent="0.55000000000000004">
      <c r="C11" s="9" t="s">
        <v>11</v>
      </c>
      <c r="D11" s="10">
        <f>D9/D10</f>
        <v>2062500</v>
      </c>
      <c r="E11" s="10" t="s">
        <v>15</v>
      </c>
    </row>
    <row r="13" spans="1:5" x14ac:dyDescent="0.55000000000000004">
      <c r="C13" s="21" t="s">
        <v>1</v>
      </c>
      <c r="D13" s="22" t="s">
        <v>2</v>
      </c>
      <c r="E13" s="22" t="s">
        <v>3</v>
      </c>
    </row>
    <row r="14" spans="1:5" x14ac:dyDescent="0.55000000000000004">
      <c r="C14" s="6" t="s">
        <v>5</v>
      </c>
      <c r="D14" s="7">
        <v>15</v>
      </c>
      <c r="E14" s="8" t="s">
        <v>12</v>
      </c>
    </row>
    <row r="15" spans="1:5" x14ac:dyDescent="0.55000000000000004">
      <c r="C15" s="6" t="s">
        <v>6</v>
      </c>
      <c r="D15" s="7">
        <v>12</v>
      </c>
      <c r="E15" s="8" t="s">
        <v>12</v>
      </c>
    </row>
    <row r="16" spans="1:5" x14ac:dyDescent="0.55000000000000004">
      <c r="C16" s="6" t="s">
        <v>4</v>
      </c>
      <c r="D16" s="7">
        <v>15000</v>
      </c>
      <c r="E16" s="8" t="s">
        <v>13</v>
      </c>
    </row>
    <row r="17" spans="3:5" x14ac:dyDescent="0.55000000000000004">
      <c r="C17" s="23" t="s">
        <v>7</v>
      </c>
      <c r="D17" s="24">
        <f>D16*D15</f>
        <v>180000</v>
      </c>
      <c r="E17" s="24" t="s">
        <v>13</v>
      </c>
    </row>
    <row r="18" spans="3:5" x14ac:dyDescent="0.55000000000000004">
      <c r="C18" s="6" t="s">
        <v>8</v>
      </c>
      <c r="D18" s="7">
        <v>15000</v>
      </c>
      <c r="E18" s="8" t="s">
        <v>13</v>
      </c>
    </row>
    <row r="19" spans="3:5" x14ac:dyDescent="0.55000000000000004">
      <c r="C19" s="23" t="s">
        <v>9</v>
      </c>
      <c r="D19" s="24">
        <f>D17-D18</f>
        <v>165000</v>
      </c>
      <c r="E19" s="24" t="s">
        <v>13</v>
      </c>
    </row>
    <row r="20" spans="3:5" x14ac:dyDescent="0.55000000000000004">
      <c r="C20" s="6" t="s">
        <v>10</v>
      </c>
      <c r="D20" s="20">
        <v>0.08</v>
      </c>
      <c r="E20" s="8" t="s">
        <v>14</v>
      </c>
    </row>
    <row r="21" spans="3:5" x14ac:dyDescent="0.55000000000000004">
      <c r="C21" s="25" t="s">
        <v>11</v>
      </c>
      <c r="D21" s="26">
        <f>D19/D20</f>
        <v>2062500</v>
      </c>
      <c r="E21" s="26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C70F-0EF8-4687-B0D1-24DCFF83D602}">
  <dimension ref="A1:I56"/>
  <sheetViews>
    <sheetView showGridLines="0" rightToLeft="1" tabSelected="1" workbookViewId="0">
      <selection activeCell="H18" sqref="H18"/>
    </sheetView>
  </sheetViews>
  <sheetFormatPr defaultColWidth="8.89453125" defaultRowHeight="14.4" x14ac:dyDescent="0.55000000000000004"/>
  <cols>
    <col min="1" max="2" width="2.89453125" style="3" customWidth="1"/>
    <col min="3" max="3" width="23.5234375" style="2" bestFit="1" customWidth="1"/>
    <col min="4" max="5" width="12.68359375" style="1" customWidth="1"/>
    <col min="6" max="6" width="8.89453125" style="1"/>
    <col min="7" max="7" width="23.5234375" style="1" bestFit="1" customWidth="1"/>
    <col min="8" max="9" width="12.68359375" style="1" customWidth="1"/>
    <col min="10" max="16384" width="8.89453125" style="1"/>
  </cols>
  <sheetData>
    <row r="1" spans="1:9" x14ac:dyDescent="0.55000000000000004">
      <c r="A1" s="3" t="s">
        <v>0</v>
      </c>
    </row>
    <row r="2" spans="1:9" x14ac:dyDescent="0.55000000000000004">
      <c r="C2" s="3" t="s">
        <v>16</v>
      </c>
      <c r="G2" s="3" t="s">
        <v>27</v>
      </c>
    </row>
    <row r="3" spans="1:9" x14ac:dyDescent="0.55000000000000004">
      <c r="C3" s="4" t="s">
        <v>1</v>
      </c>
      <c r="D3" s="5" t="s">
        <v>2</v>
      </c>
      <c r="E3" s="5" t="s">
        <v>3</v>
      </c>
      <c r="G3" s="4" t="s">
        <v>1</v>
      </c>
      <c r="H3" s="5" t="s">
        <v>2</v>
      </c>
      <c r="I3" s="5" t="s">
        <v>3</v>
      </c>
    </row>
    <row r="4" spans="1:9" x14ac:dyDescent="0.55000000000000004">
      <c r="C4" s="6" t="s">
        <v>5</v>
      </c>
      <c r="D4" s="7">
        <v>15</v>
      </c>
      <c r="E4" s="8" t="s">
        <v>12</v>
      </c>
      <c r="G4" s="6" t="s">
        <v>21</v>
      </c>
      <c r="H4" s="7">
        <v>8</v>
      </c>
      <c r="I4" s="8" t="s">
        <v>25</v>
      </c>
    </row>
    <row r="5" spans="1:9" x14ac:dyDescent="0.55000000000000004">
      <c r="C5" s="6" t="s">
        <v>6</v>
      </c>
      <c r="D5" s="7">
        <v>12</v>
      </c>
      <c r="E5" s="8" t="s">
        <v>12</v>
      </c>
      <c r="G5" s="6" t="s">
        <v>22</v>
      </c>
      <c r="H5" s="7">
        <v>7</v>
      </c>
      <c r="I5" s="8" t="s">
        <v>25</v>
      </c>
    </row>
    <row r="6" spans="1:9" x14ac:dyDescent="0.55000000000000004">
      <c r="C6" s="6" t="s">
        <v>4</v>
      </c>
      <c r="D6" s="7">
        <v>15000</v>
      </c>
      <c r="E6" s="8" t="s">
        <v>13</v>
      </c>
      <c r="G6" s="6" t="s">
        <v>23</v>
      </c>
      <c r="H6" s="7">
        <v>15000</v>
      </c>
      <c r="I6" s="8" t="s">
        <v>13</v>
      </c>
    </row>
    <row r="7" spans="1:9" x14ac:dyDescent="0.55000000000000004">
      <c r="C7" s="9" t="s">
        <v>7</v>
      </c>
      <c r="D7" s="10">
        <f>D6*D5</f>
        <v>180000</v>
      </c>
      <c r="E7" s="10" t="s">
        <v>13</v>
      </c>
      <c r="G7" s="9" t="s">
        <v>24</v>
      </c>
      <c r="H7" s="10">
        <f>H6*H5</f>
        <v>105000</v>
      </c>
      <c r="I7" s="10" t="s">
        <v>13</v>
      </c>
    </row>
    <row r="8" spans="1:9" x14ac:dyDescent="0.55000000000000004">
      <c r="C8" s="6" t="s">
        <v>8</v>
      </c>
      <c r="D8" s="7">
        <v>15000</v>
      </c>
      <c r="E8" s="8" t="s">
        <v>13</v>
      </c>
      <c r="G8" s="6" t="s">
        <v>19</v>
      </c>
      <c r="H8" s="7">
        <v>45</v>
      </c>
      <c r="I8" s="8" t="s">
        <v>12</v>
      </c>
    </row>
    <row r="9" spans="1:9" x14ac:dyDescent="0.55000000000000004">
      <c r="C9" s="9" t="s">
        <v>9</v>
      </c>
      <c r="D9" s="10">
        <f>D7-D8</f>
        <v>165000</v>
      </c>
      <c r="E9" s="10" t="s">
        <v>13</v>
      </c>
      <c r="G9" s="6" t="s">
        <v>29</v>
      </c>
      <c r="H9" s="11">
        <v>0.9</v>
      </c>
      <c r="I9" s="8" t="s">
        <v>14</v>
      </c>
    </row>
    <row r="10" spans="1:9" x14ac:dyDescent="0.55000000000000004">
      <c r="C10" s="6" t="s">
        <v>10</v>
      </c>
      <c r="D10" s="11">
        <v>0.08</v>
      </c>
      <c r="E10" s="8" t="s">
        <v>14</v>
      </c>
      <c r="G10" s="6" t="s">
        <v>6</v>
      </c>
      <c r="H10" s="12">
        <f>INT(H9*H8)</f>
        <v>40</v>
      </c>
      <c r="I10" s="8" t="s">
        <v>12</v>
      </c>
    </row>
    <row r="11" spans="1:9" x14ac:dyDescent="0.55000000000000004">
      <c r="C11" s="9" t="s">
        <v>11</v>
      </c>
      <c r="D11" s="10">
        <f>D9/D10</f>
        <v>2062500</v>
      </c>
      <c r="E11" s="10" t="s">
        <v>15</v>
      </c>
      <c r="G11" s="6" t="s">
        <v>4</v>
      </c>
      <c r="H11" s="7">
        <v>20000</v>
      </c>
      <c r="I11" s="8" t="s">
        <v>13</v>
      </c>
    </row>
    <row r="12" spans="1:9" x14ac:dyDescent="0.55000000000000004">
      <c r="G12" s="9" t="s">
        <v>20</v>
      </c>
      <c r="H12" s="10">
        <f>H11*H10</f>
        <v>800000</v>
      </c>
      <c r="I12" s="10" t="s">
        <v>13</v>
      </c>
    </row>
    <row r="13" spans="1:9" x14ac:dyDescent="0.55000000000000004">
      <c r="C13" s="3" t="s">
        <v>17</v>
      </c>
      <c r="G13" s="13" t="s">
        <v>26</v>
      </c>
      <c r="H13" s="14">
        <f>H12+H7</f>
        <v>905000</v>
      </c>
      <c r="I13" s="14" t="s">
        <v>13</v>
      </c>
    </row>
    <row r="14" spans="1:9" x14ac:dyDescent="0.55000000000000004">
      <c r="C14" s="4" t="s">
        <v>1</v>
      </c>
      <c r="D14" s="5" t="s">
        <v>2</v>
      </c>
      <c r="E14" s="5" t="s">
        <v>3</v>
      </c>
      <c r="G14" s="6" t="s">
        <v>18</v>
      </c>
      <c r="H14" s="11">
        <v>0.12</v>
      </c>
      <c r="I14" s="8" t="s">
        <v>14</v>
      </c>
    </row>
    <row r="15" spans="1:9" x14ac:dyDescent="0.55000000000000004">
      <c r="C15" s="6" t="s">
        <v>5</v>
      </c>
      <c r="D15" s="7">
        <v>45</v>
      </c>
      <c r="E15" s="8" t="s">
        <v>12</v>
      </c>
      <c r="G15" s="6" t="s">
        <v>8</v>
      </c>
      <c r="H15" s="12">
        <f>H14*H13</f>
        <v>108600</v>
      </c>
      <c r="I15" s="8" t="s">
        <v>13</v>
      </c>
    </row>
    <row r="16" spans="1:9" x14ac:dyDescent="0.55000000000000004">
      <c r="C16" s="6" t="s">
        <v>29</v>
      </c>
      <c r="D16" s="11">
        <v>0.9</v>
      </c>
      <c r="E16" s="8" t="s">
        <v>14</v>
      </c>
      <c r="G16" s="9" t="s">
        <v>9</v>
      </c>
      <c r="H16" s="10">
        <f>H13-H15</f>
        <v>796400</v>
      </c>
      <c r="I16" s="10" t="s">
        <v>13</v>
      </c>
    </row>
    <row r="17" spans="3:9" x14ac:dyDescent="0.55000000000000004">
      <c r="C17" s="6" t="s">
        <v>6</v>
      </c>
      <c r="D17" s="12">
        <f>INT(D16*D15)</f>
        <v>40</v>
      </c>
      <c r="E17" s="8" t="s">
        <v>12</v>
      </c>
      <c r="G17" s="6" t="s">
        <v>10</v>
      </c>
      <c r="H17" s="11">
        <v>7.0000000000000007E-2</v>
      </c>
      <c r="I17" s="8" t="s">
        <v>14</v>
      </c>
    </row>
    <row r="18" spans="3:9" x14ac:dyDescent="0.55000000000000004">
      <c r="C18" s="6" t="s">
        <v>4</v>
      </c>
      <c r="D18" s="7">
        <v>15000</v>
      </c>
      <c r="E18" s="8" t="s">
        <v>13</v>
      </c>
      <c r="G18" s="9" t="s">
        <v>11</v>
      </c>
      <c r="H18" s="10">
        <f>H16/H17</f>
        <v>11377142.857142856</v>
      </c>
      <c r="I18" s="10" t="s">
        <v>15</v>
      </c>
    </row>
    <row r="19" spans="3:9" x14ac:dyDescent="0.55000000000000004">
      <c r="C19" s="9" t="s">
        <v>7</v>
      </c>
      <c r="D19" s="10">
        <f>D18*D17</f>
        <v>600000</v>
      </c>
      <c r="E19" s="10" t="s">
        <v>13</v>
      </c>
    </row>
    <row r="20" spans="3:9" x14ac:dyDescent="0.55000000000000004">
      <c r="C20" s="6" t="s">
        <v>18</v>
      </c>
      <c r="D20" s="11">
        <v>7.0000000000000007E-2</v>
      </c>
      <c r="E20" s="8" t="s">
        <v>14</v>
      </c>
      <c r="G20" s="3" t="s">
        <v>28</v>
      </c>
    </row>
    <row r="21" spans="3:9" x14ac:dyDescent="0.55000000000000004">
      <c r="C21" s="6" t="s">
        <v>8</v>
      </c>
      <c r="D21" s="12">
        <f>D20*D19</f>
        <v>42000.000000000007</v>
      </c>
      <c r="E21" s="8" t="s">
        <v>13</v>
      </c>
      <c r="G21" s="4" t="s">
        <v>1</v>
      </c>
      <c r="H21" s="5" t="s">
        <v>2</v>
      </c>
      <c r="I21" s="5" t="s">
        <v>3</v>
      </c>
    </row>
    <row r="22" spans="3:9" x14ac:dyDescent="0.55000000000000004">
      <c r="C22" s="9" t="s">
        <v>9</v>
      </c>
      <c r="D22" s="10">
        <f>D19-D21</f>
        <v>558000</v>
      </c>
      <c r="E22" s="10" t="s">
        <v>13</v>
      </c>
      <c r="G22" s="6" t="s">
        <v>31</v>
      </c>
      <c r="H22" s="7">
        <v>1500</v>
      </c>
      <c r="I22" s="8" t="s">
        <v>25</v>
      </c>
    </row>
    <row r="23" spans="3:9" x14ac:dyDescent="0.55000000000000004">
      <c r="C23" s="6" t="s">
        <v>10</v>
      </c>
      <c r="D23" s="11">
        <v>0.08</v>
      </c>
      <c r="E23" s="8" t="s">
        <v>14</v>
      </c>
      <c r="G23" s="6" t="s">
        <v>29</v>
      </c>
      <c r="H23" s="11">
        <v>0.8</v>
      </c>
      <c r="I23" s="8" t="s">
        <v>14</v>
      </c>
    </row>
    <row r="24" spans="3:9" x14ac:dyDescent="0.55000000000000004">
      <c r="C24" s="9" t="s">
        <v>11</v>
      </c>
      <c r="D24" s="10">
        <f>D22/D23</f>
        <v>6975000</v>
      </c>
      <c r="E24" s="10" t="s">
        <v>15</v>
      </c>
      <c r="G24" s="6" t="s">
        <v>32</v>
      </c>
      <c r="H24" s="12">
        <f>H23*H22</f>
        <v>1200</v>
      </c>
      <c r="I24" s="8" t="s">
        <v>25</v>
      </c>
    </row>
    <row r="25" spans="3:9" x14ac:dyDescent="0.55000000000000004">
      <c r="G25" s="6" t="s">
        <v>38</v>
      </c>
      <c r="H25" s="7">
        <v>1500</v>
      </c>
      <c r="I25" s="8" t="s">
        <v>30</v>
      </c>
    </row>
    <row r="26" spans="3:9" x14ac:dyDescent="0.55000000000000004">
      <c r="C26" s="3" t="s">
        <v>36</v>
      </c>
      <c r="G26" s="9" t="s">
        <v>24</v>
      </c>
      <c r="H26" s="10">
        <f>H25*H24</f>
        <v>1800000</v>
      </c>
      <c r="I26" s="10" t="s">
        <v>13</v>
      </c>
    </row>
    <row r="27" spans="3:9" x14ac:dyDescent="0.55000000000000004">
      <c r="C27" s="4" t="s">
        <v>1</v>
      </c>
      <c r="D27" s="5" t="s">
        <v>2</v>
      </c>
      <c r="E27" s="5" t="s">
        <v>3</v>
      </c>
      <c r="G27" s="6" t="s">
        <v>19</v>
      </c>
      <c r="H27" s="7">
        <v>45</v>
      </c>
      <c r="I27" s="8" t="s">
        <v>12</v>
      </c>
    </row>
    <row r="28" spans="3:9" x14ac:dyDescent="0.55000000000000004">
      <c r="C28" s="6" t="s">
        <v>5</v>
      </c>
      <c r="D28" s="7">
        <v>45</v>
      </c>
      <c r="E28" s="8" t="s">
        <v>12</v>
      </c>
      <c r="G28" s="6" t="s">
        <v>29</v>
      </c>
      <c r="H28" s="11">
        <v>0.9</v>
      </c>
      <c r="I28" s="8" t="s">
        <v>14</v>
      </c>
    </row>
    <row r="29" spans="3:9" x14ac:dyDescent="0.55000000000000004">
      <c r="C29" s="6" t="s">
        <v>4</v>
      </c>
      <c r="D29" s="7">
        <v>15000</v>
      </c>
      <c r="E29" s="8" t="s">
        <v>13</v>
      </c>
      <c r="G29" s="6" t="s">
        <v>6</v>
      </c>
      <c r="H29" s="12">
        <f>INT(H28*H27)</f>
        <v>40</v>
      </c>
      <c r="I29" s="8" t="s">
        <v>12</v>
      </c>
    </row>
    <row r="30" spans="3:9" x14ac:dyDescent="0.55000000000000004">
      <c r="C30" s="6" t="s">
        <v>37</v>
      </c>
      <c r="D30" s="12">
        <f>D29*D28</f>
        <v>675000</v>
      </c>
      <c r="E30" s="8" t="s">
        <v>13</v>
      </c>
      <c r="G30" s="6" t="s">
        <v>4</v>
      </c>
      <c r="H30" s="7">
        <v>15000</v>
      </c>
      <c r="I30" s="8" t="s">
        <v>13</v>
      </c>
    </row>
    <row r="31" spans="3:9" x14ac:dyDescent="0.55000000000000004">
      <c r="C31" s="6" t="s">
        <v>29</v>
      </c>
      <c r="D31" s="11">
        <v>0.9</v>
      </c>
      <c r="E31" s="8" t="s">
        <v>14</v>
      </c>
      <c r="G31" s="9" t="s">
        <v>20</v>
      </c>
      <c r="H31" s="10">
        <f>H30*H29</f>
        <v>600000</v>
      </c>
      <c r="I31" s="10" t="s">
        <v>13</v>
      </c>
    </row>
    <row r="32" spans="3:9" x14ac:dyDescent="0.55000000000000004">
      <c r="C32" s="9" t="s">
        <v>7</v>
      </c>
      <c r="D32" s="10">
        <f>D31*D30</f>
        <v>607500</v>
      </c>
      <c r="E32" s="10" t="s">
        <v>13</v>
      </c>
      <c r="G32" s="13" t="s">
        <v>26</v>
      </c>
      <c r="H32" s="14">
        <f>H31+H26</f>
        <v>2400000</v>
      </c>
      <c r="I32" s="14" t="s">
        <v>13</v>
      </c>
    </row>
    <row r="33" spans="3:9" x14ac:dyDescent="0.55000000000000004">
      <c r="C33" s="6" t="s">
        <v>18</v>
      </c>
      <c r="D33" s="11">
        <v>7.0000000000000007E-2</v>
      </c>
      <c r="E33" s="8" t="s">
        <v>14</v>
      </c>
      <c r="G33" s="6" t="s">
        <v>18</v>
      </c>
      <c r="H33" s="11">
        <v>0.12</v>
      </c>
      <c r="I33" s="8" t="s">
        <v>14</v>
      </c>
    </row>
    <row r="34" spans="3:9" x14ac:dyDescent="0.55000000000000004">
      <c r="C34" s="6" t="s">
        <v>8</v>
      </c>
      <c r="D34" s="12">
        <f>D33*D32</f>
        <v>42525.000000000007</v>
      </c>
      <c r="E34" s="8" t="s">
        <v>13</v>
      </c>
      <c r="G34" s="6" t="s">
        <v>8</v>
      </c>
      <c r="H34" s="12">
        <f>H33*H32</f>
        <v>288000</v>
      </c>
      <c r="I34" s="8" t="s">
        <v>13</v>
      </c>
    </row>
    <row r="35" spans="3:9" x14ac:dyDescent="0.55000000000000004">
      <c r="C35" s="9" t="s">
        <v>9</v>
      </c>
      <c r="D35" s="10">
        <f>D32-D34</f>
        <v>564975</v>
      </c>
      <c r="E35" s="10" t="s">
        <v>13</v>
      </c>
      <c r="G35" s="9" t="s">
        <v>9</v>
      </c>
      <c r="H35" s="10">
        <f>H32-H34</f>
        <v>2112000</v>
      </c>
      <c r="I35" s="10" t="s">
        <v>13</v>
      </c>
    </row>
    <row r="36" spans="3:9" x14ac:dyDescent="0.55000000000000004">
      <c r="C36" s="6" t="s">
        <v>10</v>
      </c>
      <c r="D36" s="11">
        <v>0.08</v>
      </c>
      <c r="E36" s="8" t="s">
        <v>14</v>
      </c>
      <c r="G36" s="6" t="s">
        <v>10</v>
      </c>
      <c r="H36" s="11">
        <v>0.08</v>
      </c>
      <c r="I36" s="8" t="s">
        <v>14</v>
      </c>
    </row>
    <row r="37" spans="3:9" x14ac:dyDescent="0.55000000000000004">
      <c r="C37" s="9" t="s">
        <v>11</v>
      </c>
      <c r="D37" s="10">
        <f>D35/D36</f>
        <v>7062187.5</v>
      </c>
      <c r="E37" s="10" t="s">
        <v>15</v>
      </c>
      <c r="G37" s="9" t="s">
        <v>11</v>
      </c>
      <c r="H37" s="10">
        <f>H35/H36</f>
        <v>26400000</v>
      </c>
      <c r="I37" s="10" t="s">
        <v>15</v>
      </c>
    </row>
    <row r="39" spans="3:9" x14ac:dyDescent="0.55000000000000004">
      <c r="G39" s="3" t="s">
        <v>33</v>
      </c>
    </row>
    <row r="40" spans="3:9" x14ac:dyDescent="0.55000000000000004">
      <c r="G40" s="4" t="s">
        <v>1</v>
      </c>
      <c r="H40" s="5" t="s">
        <v>2</v>
      </c>
      <c r="I40" s="5" t="s">
        <v>3</v>
      </c>
    </row>
    <row r="41" spans="3:9" x14ac:dyDescent="0.55000000000000004">
      <c r="G41" s="6" t="s">
        <v>31</v>
      </c>
      <c r="H41" s="7">
        <v>1500</v>
      </c>
      <c r="I41" s="8" t="s">
        <v>25</v>
      </c>
    </row>
    <row r="42" spans="3:9" x14ac:dyDescent="0.55000000000000004">
      <c r="G42" s="6" t="s">
        <v>23</v>
      </c>
      <c r="H42" s="7">
        <v>1200</v>
      </c>
      <c r="I42" s="8" t="s">
        <v>30</v>
      </c>
    </row>
    <row r="43" spans="3:9" x14ac:dyDescent="0.55000000000000004">
      <c r="G43" s="6" t="s">
        <v>34</v>
      </c>
      <c r="H43" s="12">
        <f>H42*H41</f>
        <v>1800000</v>
      </c>
      <c r="I43" s="8" t="s">
        <v>13</v>
      </c>
    </row>
    <row r="44" spans="3:9" x14ac:dyDescent="0.55000000000000004">
      <c r="G44" s="6" t="s">
        <v>29</v>
      </c>
      <c r="H44" s="11">
        <v>0.8</v>
      </c>
      <c r="I44" s="8" t="s">
        <v>14</v>
      </c>
    </row>
    <row r="45" spans="3:9" x14ac:dyDescent="0.55000000000000004">
      <c r="G45" s="9" t="s">
        <v>24</v>
      </c>
      <c r="H45" s="10">
        <f>H44*H43</f>
        <v>1440000</v>
      </c>
      <c r="I45" s="10" t="s">
        <v>13</v>
      </c>
    </row>
    <row r="46" spans="3:9" x14ac:dyDescent="0.55000000000000004">
      <c r="G46" s="6" t="s">
        <v>19</v>
      </c>
      <c r="H46" s="7">
        <v>45</v>
      </c>
      <c r="I46" s="8" t="s">
        <v>12</v>
      </c>
    </row>
    <row r="47" spans="3:9" x14ac:dyDescent="0.55000000000000004">
      <c r="G47" s="6" t="s">
        <v>4</v>
      </c>
      <c r="H47" s="7">
        <v>15000</v>
      </c>
      <c r="I47" s="8" t="s">
        <v>13</v>
      </c>
    </row>
    <row r="48" spans="3:9" x14ac:dyDescent="0.55000000000000004">
      <c r="G48" s="6" t="s">
        <v>35</v>
      </c>
      <c r="H48" s="12">
        <f>H47*H46</f>
        <v>675000</v>
      </c>
      <c r="I48" s="8" t="s">
        <v>13</v>
      </c>
    </row>
    <row r="49" spans="7:9" x14ac:dyDescent="0.55000000000000004">
      <c r="G49" s="6" t="s">
        <v>29</v>
      </c>
      <c r="H49" s="11">
        <v>0.9</v>
      </c>
      <c r="I49" s="8" t="s">
        <v>14</v>
      </c>
    </row>
    <row r="50" spans="7:9" x14ac:dyDescent="0.55000000000000004">
      <c r="G50" s="9" t="s">
        <v>20</v>
      </c>
      <c r="H50" s="10">
        <f>H49*H48</f>
        <v>607500</v>
      </c>
      <c r="I50" s="10" t="s">
        <v>13</v>
      </c>
    </row>
    <row r="51" spans="7:9" x14ac:dyDescent="0.55000000000000004">
      <c r="G51" s="13" t="s">
        <v>26</v>
      </c>
      <c r="H51" s="14">
        <f>H50+H45</f>
        <v>2047500</v>
      </c>
      <c r="I51" s="14" t="s">
        <v>13</v>
      </c>
    </row>
    <row r="52" spans="7:9" x14ac:dyDescent="0.55000000000000004">
      <c r="G52" s="6" t="s">
        <v>18</v>
      </c>
      <c r="H52" s="11">
        <v>0.12</v>
      </c>
      <c r="I52" s="8" t="s">
        <v>14</v>
      </c>
    </row>
    <row r="53" spans="7:9" x14ac:dyDescent="0.55000000000000004">
      <c r="G53" s="6" t="s">
        <v>8</v>
      </c>
      <c r="H53" s="12">
        <f>H52*H51</f>
        <v>245700</v>
      </c>
      <c r="I53" s="8" t="s">
        <v>13</v>
      </c>
    </row>
    <row r="54" spans="7:9" x14ac:dyDescent="0.55000000000000004">
      <c r="G54" s="9" t="s">
        <v>9</v>
      </c>
      <c r="H54" s="10">
        <f>H51-H53</f>
        <v>1801800</v>
      </c>
      <c r="I54" s="10" t="s">
        <v>13</v>
      </c>
    </row>
    <row r="55" spans="7:9" x14ac:dyDescent="0.55000000000000004">
      <c r="G55" s="6" t="s">
        <v>10</v>
      </c>
      <c r="H55" s="11">
        <v>0.08</v>
      </c>
      <c r="I55" s="8" t="s">
        <v>14</v>
      </c>
    </row>
    <row r="56" spans="7:9" x14ac:dyDescent="0.55000000000000004">
      <c r="G56" s="9" t="s">
        <v>11</v>
      </c>
      <c r="H56" s="10">
        <f>H54/H55</f>
        <v>22522500</v>
      </c>
      <c r="I56" s="10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مقدمة</vt:lpstr>
      <vt:lpstr>عمارة - مثال</vt:lpstr>
      <vt:lpstr>عمارة - امثلة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2017-12-24T18:00:55Z</dcterms:modified>
</cp:coreProperties>
</file>